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jp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19200" windowHeight="20200" tabRatio="478"/>
  </bookViews>
  <sheets>
    <sheet name="Weekly Time Sheet" sheetId="1" r:id="rId1"/>
    <sheet name="Calculations" sheetId="2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E3" i="2"/>
  <c r="G3" i="2"/>
  <c r="C3" i="2"/>
  <c r="I3" i="2"/>
  <c r="J3" i="2"/>
  <c r="K3" i="2"/>
  <c r="L3" i="2"/>
  <c r="M3" i="2"/>
  <c r="C4" i="2"/>
  <c r="I4" i="2"/>
  <c r="E4" i="2"/>
  <c r="G4" i="2"/>
  <c r="J4" i="2"/>
  <c r="K4" i="2"/>
  <c r="L4" i="2"/>
  <c r="M4" i="2"/>
  <c r="M5" i="2"/>
  <c r="M6" i="2"/>
  <c r="M7" i="2"/>
  <c r="M8" i="2"/>
  <c r="M9" i="2"/>
  <c r="L5" i="2"/>
  <c r="L6" i="2"/>
  <c r="L7" i="2"/>
  <c r="L8" i="2"/>
  <c r="L9" i="2"/>
  <c r="K5" i="2"/>
  <c r="K6" i="2"/>
  <c r="K7" i="2"/>
  <c r="K8" i="2"/>
  <c r="K9" i="2"/>
  <c r="J5" i="2"/>
  <c r="J6" i="2"/>
  <c r="J7" i="2"/>
  <c r="J8" i="2"/>
  <c r="J9" i="2"/>
  <c r="B4" i="2"/>
  <c r="D4" i="2"/>
  <c r="F4" i="2"/>
  <c r="H4" i="2"/>
  <c r="B5" i="2"/>
  <c r="C5" i="2"/>
  <c r="D5" i="2"/>
  <c r="E5" i="2"/>
  <c r="F5" i="2"/>
  <c r="G5" i="2"/>
  <c r="H5" i="2"/>
  <c r="I5" i="2"/>
  <c r="B6" i="2"/>
  <c r="C6" i="2"/>
  <c r="D6" i="2"/>
  <c r="E6" i="2"/>
  <c r="F6" i="2"/>
  <c r="G6" i="2"/>
  <c r="H6" i="2"/>
  <c r="I6" i="2"/>
  <c r="B7" i="2"/>
  <c r="C7" i="2"/>
  <c r="D7" i="2"/>
  <c r="E7" i="2"/>
  <c r="F7" i="2"/>
  <c r="G7" i="2"/>
  <c r="H7" i="2"/>
  <c r="I7" i="2"/>
  <c r="B8" i="2"/>
  <c r="C8" i="2"/>
  <c r="D8" i="2"/>
  <c r="E8" i="2"/>
  <c r="F8" i="2"/>
  <c r="G8" i="2"/>
  <c r="H8" i="2"/>
  <c r="I8" i="2"/>
  <c r="B9" i="2"/>
  <c r="C9" i="2"/>
  <c r="D9" i="2"/>
  <c r="E9" i="2"/>
  <c r="F9" i="2"/>
  <c r="G9" i="2"/>
  <c r="H9" i="2"/>
  <c r="I9" i="2"/>
  <c r="H3" i="2"/>
  <c r="F3" i="2"/>
  <c r="D3" i="2"/>
  <c r="B3" i="2"/>
  <c r="C21" i="1"/>
  <c r="C27" i="1"/>
  <c r="B27" i="1"/>
  <c r="C28" i="1"/>
  <c r="B28" i="1"/>
  <c r="C29" i="1"/>
  <c r="B29" i="1"/>
  <c r="C30" i="1"/>
  <c r="B30" i="1"/>
  <c r="C31" i="1"/>
  <c r="B31" i="1"/>
  <c r="C32" i="1"/>
  <c r="B32" i="1"/>
  <c r="C33" i="1"/>
  <c r="B33" i="1"/>
  <c r="I34" i="1"/>
  <c r="J34" i="1"/>
  <c r="H34" i="1"/>
</calcChain>
</file>

<file path=xl/sharedStrings.xml><?xml version="1.0" encoding="utf-8"?>
<sst xmlns="http://schemas.openxmlformats.org/spreadsheetml/2006/main" count="54" uniqueCount="44">
  <si>
    <t>Day</t>
  </si>
  <si>
    <t>Date</t>
  </si>
  <si>
    <t>[Company Name]</t>
  </si>
  <si>
    <t>Total</t>
  </si>
  <si>
    <t>[Type Name Here]</t>
  </si>
  <si>
    <t>Week Ending:</t>
  </si>
  <si>
    <t>Temporary Worker:</t>
  </si>
  <si>
    <t>Holiday Hours</t>
  </si>
  <si>
    <t>Expenses   (£)</t>
  </si>
  <si>
    <t>Hours Worked</t>
  </si>
  <si>
    <t>Temp Signature</t>
  </si>
  <si>
    <t>Authorised Client Signature</t>
  </si>
  <si>
    <t>Once completed, this form should be sent to us by 1700 each Friday. Failure to do so may delay your pay.</t>
  </si>
  <si>
    <t>You can email it to us at timesheets@trial-balance.co.uk or</t>
  </si>
  <si>
    <t>upload it through our website www.trial-balance.co.uk/temps-area</t>
  </si>
  <si>
    <t>Feel free to send a scanned copy or a photo</t>
  </si>
  <si>
    <t>Timesheet</t>
  </si>
  <si>
    <t>[Company Address]</t>
  </si>
  <si>
    <t xml:space="preserve">I confirm that the above Temporary Worker has worked the hours stated and agree to settle your invoice within seven </t>
  </si>
  <si>
    <t>days of presentation in accordance with your Terms and Conditions of Business.</t>
  </si>
  <si>
    <t>(Please advise if invoicing details differ from the above)</t>
  </si>
  <si>
    <t xml:space="preserve">These terms and conditions are available on request at any time - clients@trial-balance.co.uk </t>
  </si>
  <si>
    <t>I hereby certify that the above is a correct record of the hours I have worked for the week ending stated above.</t>
  </si>
  <si>
    <t>Client Signatory:</t>
  </si>
  <si>
    <t>Lunch Begins</t>
  </si>
  <si>
    <t>Lunch Ends</t>
  </si>
  <si>
    <t>Start of Day</t>
  </si>
  <si>
    <t>End of Day</t>
  </si>
  <si>
    <t>HR</t>
  </si>
  <si>
    <t>MM</t>
  </si>
  <si>
    <t>Row 1</t>
  </si>
  <si>
    <t>Row 2</t>
  </si>
  <si>
    <t>Row 3</t>
  </si>
  <si>
    <t>Row 4</t>
  </si>
  <si>
    <t>Row 5</t>
  </si>
  <si>
    <t>Row 6</t>
  </si>
  <si>
    <t>Row 7</t>
  </si>
  <si>
    <t>LUNCH START</t>
  </si>
  <si>
    <t>LUNCH END</t>
  </si>
  <si>
    <t>START</t>
  </si>
  <si>
    <t>END</t>
  </si>
  <si>
    <t>60 or Over?</t>
  </si>
  <si>
    <t>Greater Than</t>
  </si>
  <si>
    <t>ERROR??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</si>
</sst>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0.0"/>
    <numFmt numFmtId="166" formatCode="0000"/>
    <numFmt numFmtId="167" formatCode="00"/>
  </numFmts>
  <fonts count="10" x14ac:knownFonts="1">
    <font>
      <sz val="12"/>
      <color theme="3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sz val="20"/>
      <color theme="3"/>
      <name val="Century Gothic"/>
      <family val="2"/>
      <scheme val="minor"/>
    </font>
    <font>
      <b/>
      <sz val="12"/>
      <color theme="3"/>
      <name val="Century Gothic"/>
      <family val="2"/>
      <scheme val="minor"/>
    </font>
    <font>
      <sz val="10"/>
      <color theme="3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i/>
      <sz val="12"/>
      <color theme="3"/>
      <name val="Century Gothic"/>
      <scheme val="minor"/>
    </font>
    <font>
      <i/>
      <sz val="9"/>
      <color theme="3"/>
      <name val="Century Gothic"/>
      <scheme val="minor"/>
    </font>
    <font>
      <sz val="12"/>
      <color theme="0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5" tint="0.39994506668294322"/>
      </bottom>
      <diagonal/>
    </border>
    <border>
      <left/>
      <right/>
      <top/>
      <bottom style="thin">
        <color theme="5" tint="-0.24994659260841701"/>
      </bottom>
      <diagonal/>
    </border>
  </borders>
  <cellStyleXfs count="30">
    <xf numFmtId="0" fontId="0" fillId="0" borderId="0"/>
    <xf numFmtId="0" fontId="2" fillId="0" borderId="1" applyNumberFormat="0" applyFill="0" applyAlignment="0" applyProtection="0"/>
    <xf numFmtId="0" fontId="1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164" fontId="0" fillId="0" borderId="0" xfId="0" applyNumberFormat="1" applyFont="1" applyAlignment="1">
      <alignment horizontal="left"/>
    </xf>
    <xf numFmtId="0" fontId="0" fillId="0" borderId="0" xfId="0" applyBorder="1" applyAlignment="1"/>
    <xf numFmtId="0" fontId="0" fillId="0" borderId="3" xfId="0" applyBorder="1" applyAlignment="1"/>
    <xf numFmtId="0" fontId="0" fillId="0" borderId="3" xfId="0" applyFont="1" applyBorder="1" applyAlignment="1"/>
    <xf numFmtId="0" fontId="0" fillId="0" borderId="0" xfId="0" applyFont="1" applyBorder="1" applyAlignment="1"/>
    <xf numFmtId="0" fontId="0" fillId="0" borderId="0" xfId="0" applyFont="1" applyAlignment="1">
      <alignment horizontal="right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" fontId="0" fillId="0" borderId="0" xfId="0" applyNumberFormat="1" applyFont="1" applyAlignment="1"/>
    <xf numFmtId="165" fontId="0" fillId="0" borderId="0" xfId="0" applyNumberFormat="1" applyFont="1" applyAlignment="1"/>
    <xf numFmtId="0" fontId="7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/>
    <xf numFmtId="165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14" fontId="0" fillId="0" borderId="0" xfId="0" applyNumberFormat="1" applyFont="1" applyAlignment="1" applyProtection="1">
      <alignment horizontal="left" indent="1"/>
      <protection locked="0"/>
    </xf>
    <xf numFmtId="0" fontId="0" fillId="0" borderId="0" xfId="0" applyFont="1" applyAlignment="1" applyProtection="1">
      <alignment horizontal="left" indent="1"/>
      <protection locked="0"/>
    </xf>
    <xf numFmtId="166" fontId="0" fillId="0" borderId="0" xfId="0" applyNumberFormat="1" applyFont="1" applyAlignment="1" applyProtection="1">
      <protection locked="0"/>
    </xf>
    <xf numFmtId="18" fontId="0" fillId="0" borderId="0" xfId="0" applyNumberFormat="1" applyFont="1" applyAlignment="1"/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right"/>
    </xf>
    <xf numFmtId="0" fontId="1" fillId="2" borderId="0" xfId="2" applyFill="1" applyBorder="1" applyAlignment="1" applyProtection="1">
      <alignment horizontal="left"/>
      <protection locked="0"/>
    </xf>
    <xf numFmtId="0" fontId="2" fillId="0" borderId="0" xfId="1" applyBorder="1" applyAlignment="1">
      <alignment horizontal="left"/>
    </xf>
    <xf numFmtId="0" fontId="4" fillId="0" borderId="0" xfId="0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9" fillId="0" borderId="0" xfId="0" applyFont="1"/>
    <xf numFmtId="167" fontId="9" fillId="0" borderId="0" xfId="0" applyNumberFormat="1" applyFont="1"/>
    <xf numFmtId="0" fontId="9" fillId="0" borderId="0" xfId="0" applyFont="1" applyAlignment="1">
      <alignment horizontal="center"/>
    </xf>
  </cellXfs>
  <cellStyles count="30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eading 1" xfId="1" builtinId="16" customBuiltin="1"/>
    <cellStyle name="Heading 2" xfId="2" builtinId="17" customBuiltin="1"/>
    <cellStyle name="Heading 4" xfId="3" builtinId="19" customBuilti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Normal" xfId="0" builtinId="0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scheme val="minor"/>
      </font>
      <numFmt numFmtId="165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2" formatCode="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5" formatCode="0.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00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00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00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6" formatCode="00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8" formatCode="m/d/yyyy"/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alignment vertical="bottom" textRotation="0" wrapText="1" indent="0" justifyLastLine="0" shrinkToFit="0" readingOrder="0"/>
    </dxf>
    <dxf>
      <fill>
        <patternFill patternType="solid">
          <fgColor theme="5"/>
          <bgColor theme="5" tint="0.39994506668294322"/>
        </patternFill>
      </fill>
    </dxf>
    <dxf>
      <font>
        <b/>
        <color theme="0"/>
      </font>
      <fill>
        <patternFill patternType="solid">
          <fgColor theme="5" tint="-0.24994659260841701"/>
          <bgColor theme="5" tint="-0.24994659260841701"/>
        </patternFill>
      </fill>
      <border>
        <top style="medium">
          <color theme="0"/>
        </top>
      </border>
    </dxf>
    <dxf>
      <font>
        <b/>
        <i val="0"/>
        <color theme="0"/>
      </font>
      <fill>
        <patternFill patternType="solid">
          <fgColor theme="5" tint="-0.24994659260841701"/>
          <bgColor theme="5" tint="-0.24994659260841701"/>
        </patternFill>
      </fill>
      <border>
        <bottom style="medium">
          <color theme="0"/>
        </bottom>
      </border>
    </dxf>
    <dxf>
      <font>
        <color theme="3"/>
      </font>
      <fill>
        <patternFill patternType="solid">
          <fgColor theme="5" tint="0.59996337778862885"/>
          <bgColor theme="5" tint="0.79998168889431442"/>
        </patternFill>
      </fill>
    </dxf>
  </dxfs>
  <tableStyles count="1" defaultTableStyle="TableStyleMedium2" defaultPivotStyle="PivotStyleLight16">
    <tableStyle name="Consultant Timesheet" pivot="0" count="4">
      <tableStyleElement type="wholeTable" dxfId="24"/>
      <tableStyleElement type="headerRow" dxfId="23"/>
      <tableStyleElement type="totalRow" dxfId="22"/>
      <tableStyleElement type="firstRow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317500</xdr:colOff>
      <xdr:row>0</xdr:row>
      <xdr:rowOff>0</xdr:rowOff>
    </xdr:from>
    <xdr:to>
      <xdr:col>7</xdr:col>
      <xdr:colOff>482600</xdr:colOff>
      <xdr:row>8</xdr:row>
      <xdr:rowOff>161258</xdr:rowOff>
    </xdr:to>
    <xdr:pic>
      <xdr:nvPicPr>
        <xdr:cNvPr id="2" name="Picture 1" descr="Trial_Balance_Logo_highres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0"/>
          <a:ext cx="4279900" cy="1786858"/>
        </a:xfrm>
        <a:prstGeom prst="rect">
          <a:avLst/>
        </a:prstGeom>
      </xdr:spPr>
    </xdr:pic>
    <xdr:clientData/>
  </xdr:twoCellAnchor>
  <xdr:twoCellAnchor editAs="oneCell">
    <xdr:from>
      <xdr:col>0</xdr:col>
      <xdr:colOff>150752</xdr:colOff>
      <xdr:row>49</xdr:row>
      <xdr:rowOff>74558</xdr:rowOff>
    </xdr:from>
    <xdr:to>
      <xdr:col>10</xdr:col>
      <xdr:colOff>63500</xdr:colOff>
      <xdr:row>53</xdr:row>
      <xdr:rowOff>136498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52" y="11555358"/>
          <a:ext cx="9602848" cy="8747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26:J34" totalsRowCount="1" headerRowDxfId="20" dataDxfId="19" totalsRowDxfId="18">
  <tableColumns count="9">
    <tableColumn id="1" name="Day" totalsRowLabel="Total" dataDxfId="17" totalsRowDxfId="8">
      <calculatedColumnFormula>IF($C$21&lt;&gt;"",TEXT(WEEKDAY(Table1[Date]),"dddd"),"")</calculatedColumnFormula>
    </tableColumn>
    <tableColumn id="11" name="Date" dataDxfId="16" totalsRowDxfId="7">
      <calculatedColumnFormula>IF(Week_Start&lt;&gt;"",Week_Start,"")</calculatedColumnFormula>
    </tableColumn>
    <tableColumn id="2" name="Start of Day" dataDxfId="15" totalsRowDxfId="6"/>
    <tableColumn id="3" name="Lunch Begins" dataDxfId="14" totalsRowDxfId="5"/>
    <tableColumn id="4" name="Lunch Ends" dataDxfId="13" totalsRowDxfId="4"/>
    <tableColumn id="5" name="End of Day" dataDxfId="12" totalsRowDxfId="3"/>
    <tableColumn id="6" name="Hours Worked" totalsRowFunction="sum" dataDxfId="9" totalsRowDxfId="2">
      <calculatedColumnFormula>IF(G27=0,0,IF(Calculations!M3&gt;0,"ERROR",24*IF(G27=0,0,IF(E27&lt;&gt;F27,(IF(G27&lt;1000,TIME(VALUE(LEFT(G27,1)),VALUE(RIGHT(G27,2)),0),TIME(VALUE(LEFT(G27,2)),VALUE(RIGHT(G27,2)),0))-IF(F27&lt;1000,TIME(VALUE(LEFT(F27,1)),VALUE(RIGHT(F27,2)),0),TIME(VALUE(LEFT(F27,2)),VALUE(RIGHT(F27,2)),0)))+(IF(E27&lt;1000,TIME(VALUE(LEFT(E27,1)),VALUE(RIGHT(E27,2)),0),TIME(VALUE(LEFT(E27,2)),VALUE(RIGHT(E27,2)),0))-IF(D27&lt;1000,TIME(VALUE(LEFT(D27,1)),VALUE(RIGHT(D27,2)),0),TIME(VALUE(LEFT(D27,2)),VALUE(RIGHT(D27,2)),0))),IF(G27&lt;1000,TIME(VALUE(LEFT(G27,1)),VALUE(RIGHT(G27,2)),0),TIME(VALUE(LEFT(G27,2)),VALUE(RIGHT(G27,2)),0))-IF(D27&lt;1000,TIME(VALUE(LEFT(D27,1)),VALUE(RIGHT(D27,2)),0),TIME(VALUE(LEFT(D27,2)),VALUE(RIGHT(D27,2)),0))))))</calculatedColumnFormula>
    </tableColumn>
    <tableColumn id="8" name="Holiday Hours" totalsRowFunction="sum" dataDxfId="11" totalsRowDxfId="1"/>
    <tableColumn id="9" name="Expenses   (£)" totalsRowFunction="sum" dataDxfId="10" totalsRow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Summer">
  <a:themeElements>
    <a:clrScheme name="Summer">
      <a:dk1>
        <a:sysClr val="windowText" lastClr="000000"/>
      </a:dk1>
      <a:lt1>
        <a:sysClr val="window" lastClr="FFFFFF"/>
      </a:lt1>
      <a:dk2>
        <a:srgbClr val="D16207"/>
      </a:dk2>
      <a:lt2>
        <a:srgbClr val="F0B31E"/>
      </a:lt2>
      <a:accent1>
        <a:srgbClr val="51A6C2"/>
      </a:accent1>
      <a:accent2>
        <a:srgbClr val="51C2A9"/>
      </a:accent2>
      <a:accent3>
        <a:srgbClr val="7EC251"/>
      </a:accent3>
      <a:accent4>
        <a:srgbClr val="E1DC53"/>
      </a:accent4>
      <a:accent5>
        <a:srgbClr val="B54721"/>
      </a:accent5>
      <a:accent6>
        <a:srgbClr val="A16BB1"/>
      </a:accent6>
      <a:hlink>
        <a:srgbClr val="A40A06"/>
      </a:hlink>
      <a:folHlink>
        <a:srgbClr val="837F16"/>
      </a:folHlink>
    </a:clrScheme>
    <a:fontScheme name="Summer">
      <a:majorFont>
        <a:latin typeface="Century Gothic"/>
        <a:ea typeface=""/>
        <a:cs typeface=""/>
        <a:font script="Jpan" typeface="ヒラギノ丸ゴ Pro W4"/>
        <a:font script="Hans" typeface="宋体"/>
        <a:font script="Hant" typeface="新細明體"/>
      </a:majorFont>
      <a:minorFont>
        <a:latin typeface="Century Gothic"/>
        <a:ea typeface=""/>
        <a:cs typeface=""/>
        <a:font script="Jpan" typeface="ヒラギノ丸ゴ Pro W4"/>
        <a:font script="Hans" typeface="宋体"/>
        <a:font script="Hant" typeface="新細明體"/>
      </a:minorFont>
    </a:fontScheme>
    <a:fmtScheme name="Summer">
      <a:fillStyleLst>
        <a:solidFill>
          <a:schemeClr val="phClr"/>
        </a:solidFill>
        <a:solidFill>
          <a:schemeClr val="phClr">
            <a:tint val="90000"/>
            <a:satMod val="135000"/>
          </a:schemeClr>
        </a:solidFill>
        <a:solidFill>
          <a:schemeClr val="phClr">
            <a:shade val="80000"/>
            <a:satMod val="110000"/>
          </a:schemeClr>
        </a:solidFill>
      </a:fillStyleLst>
      <a:lnStyleLst>
        <a:ln w="9525" cap="flat" cmpd="sng" algn="ctr">
          <a:solidFill>
            <a:schemeClr val="phClr">
              <a:satMod val="135000"/>
            </a:schemeClr>
          </a:solidFill>
          <a:prstDash val="solid"/>
        </a:ln>
        <a:ln w="25400" cap="flat" cmpd="sng" algn="ctr">
          <a:solidFill>
            <a:schemeClr val="phClr">
              <a:satMod val="150000"/>
            </a:schemeClr>
          </a:solidFill>
          <a:prstDash val="solid"/>
        </a:ln>
        <a:ln w="38100" cap="flat" cmpd="sng" algn="ctr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76200" sx="101000" sy="101000" algn="ctr" rotWithShape="0">
              <a:srgbClr val="000000">
                <a:alpha val="50000"/>
              </a:srgbClr>
            </a:outerShdw>
            <a:reflection blurRad="12700" stA="20000" endPos="35000" dist="63500" dir="5400000" sy="-100000" rotWithShape="0"/>
          </a:effectLst>
        </a:effectStyle>
        <a:effectStyle>
          <a:effectLst>
            <a:outerShdw blurRad="127000" sx="103000" sy="103000" algn="ctr" rotWithShape="0">
              <a:srgbClr val="FFFFFF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morning" dir="t">
              <a:rot lat="0" lon="0" rev="1200000"/>
            </a:lightRig>
          </a:scene3d>
          <a:sp3d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/>
            </a:gs>
            <a:gs pos="100000">
              <a:schemeClr val="tx2"/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3"/>
    <pageSetUpPr fitToPage="1"/>
  </sheetPr>
  <dimension ref="B11:K48"/>
  <sheetViews>
    <sheetView showGridLines="0" showZeros="0" tabSelected="1" topLeftCell="B1" workbookViewId="0">
      <selection activeCell="B18" sqref="B18:J18"/>
    </sheetView>
  </sheetViews>
  <sheetFormatPr baseColWidth="10" defaultColWidth="8.7109375" defaultRowHeight="16" x14ac:dyDescent="0"/>
  <cols>
    <col min="1" max="1" width="1.85546875" style="9" customWidth="1"/>
    <col min="2" max="2" width="14.5703125" style="9" customWidth="1"/>
    <col min="3" max="10" width="11.5703125" style="9" customWidth="1"/>
    <col min="11" max="16384" width="8.7109375" style="9"/>
  </cols>
  <sheetData>
    <row r="11" spans="2:10">
      <c r="B11" s="29" t="s">
        <v>12</v>
      </c>
      <c r="C11" s="29"/>
      <c r="D11" s="29"/>
      <c r="E11" s="29"/>
      <c r="F11" s="29"/>
      <c r="G11" s="29"/>
      <c r="H11" s="29"/>
      <c r="I11" s="29"/>
      <c r="J11" s="29"/>
    </row>
    <row r="12" spans="2:10">
      <c r="B12" s="11"/>
      <c r="C12" s="11"/>
      <c r="D12" s="11"/>
      <c r="E12" s="11"/>
      <c r="F12" s="11"/>
      <c r="G12" s="11"/>
      <c r="H12" s="11"/>
      <c r="I12" s="11"/>
      <c r="J12" s="11"/>
    </row>
    <row r="13" spans="2:10">
      <c r="B13" s="29" t="s">
        <v>13</v>
      </c>
      <c r="C13" s="29"/>
      <c r="D13" s="29"/>
      <c r="E13" s="29"/>
      <c r="F13" s="29"/>
      <c r="G13" s="29"/>
      <c r="H13" s="29"/>
      <c r="I13" s="29"/>
      <c r="J13" s="29"/>
    </row>
    <row r="14" spans="2:10">
      <c r="B14" s="29" t="s">
        <v>14</v>
      </c>
      <c r="C14" s="29"/>
      <c r="D14" s="29"/>
      <c r="E14" s="29"/>
      <c r="F14" s="29"/>
      <c r="G14" s="29"/>
      <c r="H14" s="29"/>
      <c r="I14" s="29"/>
      <c r="J14" s="29"/>
    </row>
    <row r="15" spans="2:10">
      <c r="B15" s="11"/>
      <c r="C15" s="11"/>
      <c r="D15" s="11"/>
      <c r="E15" s="11"/>
      <c r="F15" s="11"/>
      <c r="G15" s="11"/>
      <c r="H15" s="11"/>
      <c r="I15" s="11"/>
      <c r="J15" s="11"/>
    </row>
    <row r="16" spans="2:10">
      <c r="B16" s="29" t="s">
        <v>15</v>
      </c>
      <c r="C16" s="29"/>
      <c r="D16" s="29"/>
      <c r="E16" s="29"/>
      <c r="F16" s="29"/>
      <c r="G16" s="29"/>
      <c r="H16" s="29"/>
      <c r="I16" s="29"/>
      <c r="J16" s="29"/>
    </row>
    <row r="17" spans="2:11" ht="34.5" customHeight="1">
      <c r="B17" s="27" t="s">
        <v>16</v>
      </c>
      <c r="C17" s="27"/>
      <c r="D17" s="27"/>
      <c r="E17" s="27"/>
      <c r="F17" s="27"/>
      <c r="G17" s="27"/>
      <c r="H17" s="27"/>
      <c r="I17" s="27"/>
      <c r="J17" s="27"/>
    </row>
    <row r="18" spans="2:11" ht="31.5" customHeight="1">
      <c r="B18" s="26" t="s">
        <v>2</v>
      </c>
      <c r="C18" s="26"/>
      <c r="D18" s="26"/>
      <c r="E18" s="26"/>
      <c r="F18" s="26"/>
      <c r="G18" s="26"/>
      <c r="H18" s="26"/>
      <c r="I18" s="26"/>
      <c r="J18" s="26"/>
    </row>
    <row r="19" spans="2:11" ht="17" customHeight="1">
      <c r="B19" s="28" t="s">
        <v>17</v>
      </c>
      <c r="C19" s="28"/>
      <c r="D19" s="28"/>
      <c r="E19" s="28"/>
      <c r="F19" s="28"/>
      <c r="G19" s="28"/>
      <c r="H19" s="28"/>
      <c r="I19" s="28"/>
      <c r="J19" s="28"/>
    </row>
    <row r="20" spans="2:11" ht="17" customHeight="1">
      <c r="H20" s="24"/>
    </row>
    <row r="21" spans="2:11" ht="17" customHeight="1">
      <c r="B21" s="12" t="s">
        <v>5</v>
      </c>
      <c r="C21" s="20">
        <f ca="1">IF(TEXT(TODAY(),"dddd")="Saturday",TODAY()+6,IF(TEXT(TODAY(),"dddd")="Sunday",TODAY()+5,IF(TEXT(TODAY(),"dddd")="Monday",TODAY()+4,IF(TEXT(TODAY(),"dddd")="Tuesday",TODAY()+3,IF(TEXT(TODAY(),"dddd")="Wednesday",TODAY()+2,IF(TEXT(TODAY(),"dddd")="Thursday",TODAY()+1,TODAY()))))))</f>
        <v>43532</v>
      </c>
      <c r="H21" s="24"/>
      <c r="K21" s="13"/>
    </row>
    <row r="22" spans="2:11" ht="17" customHeight="1">
      <c r="B22" s="12" t="s">
        <v>6</v>
      </c>
      <c r="C22" s="21" t="s">
        <v>4</v>
      </c>
      <c r="H22" s="24"/>
    </row>
    <row r="23" spans="2:11" ht="17" customHeight="1">
      <c r="B23" s="12" t="s">
        <v>23</v>
      </c>
      <c r="C23" s="21" t="s">
        <v>4</v>
      </c>
      <c r="H23" s="24"/>
      <c r="I23" s="23"/>
      <c r="J23" s="23"/>
      <c r="K23" s="23"/>
    </row>
    <row r="24" spans="2:11" ht="17" customHeight="1">
      <c r="C24" s="16" t="s">
        <v>20</v>
      </c>
    </row>
    <row r="25" spans="2:11">
      <c r="C25" s="1"/>
    </row>
    <row r="26" spans="2:11" ht="34" customHeight="1">
      <c r="B26" s="7" t="s">
        <v>0</v>
      </c>
      <c r="C26" s="8" t="s">
        <v>1</v>
      </c>
      <c r="D26" s="8" t="s">
        <v>26</v>
      </c>
      <c r="E26" s="8" t="s">
        <v>24</v>
      </c>
      <c r="F26" s="8" t="s">
        <v>25</v>
      </c>
      <c r="G26" s="8" t="s">
        <v>27</v>
      </c>
      <c r="H26" s="6" t="s">
        <v>9</v>
      </c>
      <c r="I26" s="6" t="s">
        <v>7</v>
      </c>
      <c r="J26" s="6" t="s">
        <v>8</v>
      </c>
    </row>
    <row r="27" spans="2:11" ht="21" customHeight="1">
      <c r="B27" s="9" t="str">
        <f ca="1">IF($C$21&lt;&gt;"",TEXT(WEEKDAY(Table1[Date]),"dddd"),"")</f>
        <v>Saturday</v>
      </c>
      <c r="C27" s="10">
        <f ca="1">IF($C$21&lt;&gt;"",$C$21-6,"")</f>
        <v>43526</v>
      </c>
      <c r="D27" s="22"/>
      <c r="E27" s="22"/>
      <c r="F27" s="22"/>
      <c r="G27" s="22"/>
      <c r="H27" s="25">
        <f>IF(G27=0,0,IF(Calculations!M3&gt;0,"ERROR",24*IF(G27=0,0,IF(E27&lt;&gt;F27,(IF(G27&lt;1000,TIME(VALUE(LEFT(G27,1)),VALUE(RIGHT(G27,2)),0),TIME(VALUE(LEFT(G27,2)),VALUE(RIGHT(G27,2)),0))-IF(F27&lt;1000,TIME(VALUE(LEFT(F27,1)),VALUE(RIGHT(F27,2)),0),TIME(VALUE(LEFT(F27,2)),VALUE(RIGHT(F27,2)),0)))+(IF(E27&lt;1000,TIME(VALUE(LEFT(E27,1)),VALUE(RIGHT(E27,2)),0),TIME(VALUE(LEFT(E27,2)),VALUE(RIGHT(E27,2)),0))-IF(D27&lt;1000,TIME(VALUE(LEFT(D27,1)),VALUE(RIGHT(D27,2)),0),TIME(VALUE(LEFT(D27,2)),VALUE(RIGHT(D27,2)),0))),IF(G27&lt;1000,TIME(VALUE(LEFT(G27,1)),VALUE(RIGHT(G27,2)),0),TIME(VALUE(LEFT(G27,2)),VALUE(RIGHT(G27,2)),0))-IF(D27&lt;1000,TIME(VALUE(LEFT(D27,1)),VALUE(RIGHT(D27,2)),0),TIME(VALUE(LEFT(D27,2)),VALUE(RIGHT(D27,2)),0))))))</f>
        <v>0</v>
      </c>
      <c r="I27" s="18">
        <v>0</v>
      </c>
      <c r="J27" s="19"/>
    </row>
    <row r="28" spans="2:11" ht="21" customHeight="1">
      <c r="B28" s="9" t="str">
        <f ca="1">IF($C$21&lt;&gt;"",TEXT(WEEKDAY(Table1[Date]),"dddd"),"")</f>
        <v>Sunday</v>
      </c>
      <c r="C28" s="10">
        <f ca="1">IF($C$21&lt;&gt;"",$C$21-5,"")</f>
        <v>43527</v>
      </c>
      <c r="D28" s="22"/>
      <c r="E28" s="22"/>
      <c r="F28" s="22"/>
      <c r="G28" s="22"/>
      <c r="H28" s="25">
        <f>IF(G28=0,0,IF(Calculations!M4&gt;0,"ERROR",24*IF(G28=0,0,IF(E28&lt;&gt;F28,(IF(G28&lt;1000,TIME(VALUE(LEFT(G28,1)),VALUE(RIGHT(G28,2)),0),TIME(VALUE(LEFT(G28,2)),VALUE(RIGHT(G28,2)),0))-IF(F28&lt;1000,TIME(VALUE(LEFT(F28,1)),VALUE(RIGHT(F28,2)),0),TIME(VALUE(LEFT(F28,2)),VALUE(RIGHT(F28,2)),0)))+(IF(E28&lt;1000,TIME(VALUE(LEFT(E28,1)),VALUE(RIGHT(E28,2)),0),TIME(VALUE(LEFT(E28,2)),VALUE(RIGHT(E28,2)),0))-IF(D28&lt;1000,TIME(VALUE(LEFT(D28,1)),VALUE(RIGHT(D28,2)),0),TIME(VALUE(LEFT(D28,2)),VALUE(RIGHT(D28,2)),0))),IF(G28&lt;1000,TIME(VALUE(LEFT(G28,1)),VALUE(RIGHT(G28,2)),0),TIME(VALUE(LEFT(G28,2)),VALUE(RIGHT(G28,2)),0))-IF(D28&lt;1000,TIME(VALUE(LEFT(D28,1)),VALUE(RIGHT(D28,2)),0),TIME(VALUE(LEFT(D28,2)),VALUE(RIGHT(D28,2)),0))))))</f>
        <v>0</v>
      </c>
      <c r="I28" s="18"/>
      <c r="J28" s="19"/>
    </row>
    <row r="29" spans="2:11" ht="21" customHeight="1">
      <c r="B29" s="9" t="str">
        <f ca="1">IF($C$21&lt;&gt;"",TEXT(WEEKDAY(Table1[Date]),"dddd"),"")</f>
        <v>Monday</v>
      </c>
      <c r="C29" s="10">
        <f ca="1">IF($C$21&lt;&gt;"",$C$21-4,"")</f>
        <v>43528</v>
      </c>
      <c r="D29" s="22"/>
      <c r="E29" s="22"/>
      <c r="F29" s="22"/>
      <c r="G29" s="22"/>
      <c r="H29" s="25">
        <f>IF(G29=0,0,IF(Calculations!M5&gt;0,"ERROR",24*IF(G29=0,0,IF(E29&lt;&gt;F29,(IF(G29&lt;1000,TIME(VALUE(LEFT(G29,1)),VALUE(RIGHT(G29,2)),0),TIME(VALUE(LEFT(G29,2)),VALUE(RIGHT(G29,2)),0))-IF(F29&lt;1000,TIME(VALUE(LEFT(F29,1)),VALUE(RIGHT(F29,2)),0),TIME(VALUE(LEFT(F29,2)),VALUE(RIGHT(F29,2)),0)))+(IF(E29&lt;1000,TIME(VALUE(LEFT(E29,1)),VALUE(RIGHT(E29,2)),0),TIME(VALUE(LEFT(E29,2)),VALUE(RIGHT(E29,2)),0))-IF(D29&lt;1000,TIME(VALUE(LEFT(D29,1)),VALUE(RIGHT(D29,2)),0),TIME(VALUE(LEFT(D29,2)),VALUE(RIGHT(D29,2)),0))),IF(G29&lt;1000,TIME(VALUE(LEFT(G29,1)),VALUE(RIGHT(G29,2)),0),TIME(VALUE(LEFT(G29,2)),VALUE(RIGHT(G29,2)),0))-IF(D29&lt;1000,TIME(VALUE(LEFT(D29,1)),VALUE(RIGHT(D29,2)),0),TIME(VALUE(LEFT(D29,2)),VALUE(RIGHT(D29,2)),0))))))</f>
        <v>0</v>
      </c>
      <c r="I29" s="18"/>
      <c r="J29" s="19"/>
    </row>
    <row r="30" spans="2:11" ht="21" customHeight="1">
      <c r="B30" s="9" t="str">
        <f ca="1">IF($C$21&lt;&gt;"",TEXT(WEEKDAY(Table1[Date]),"dddd"),"")</f>
        <v>Tuesday</v>
      </c>
      <c r="C30" s="10">
        <f ca="1">IF($C$21&lt;&gt;"",$C$21-3,"")</f>
        <v>43529</v>
      </c>
      <c r="D30" s="22"/>
      <c r="E30" s="22"/>
      <c r="F30" s="22"/>
      <c r="G30" s="22"/>
      <c r="H30" s="25">
        <f>IF(G30=0,0,IF(Calculations!M6&gt;0,"ERROR",24*IF(G30=0,0,IF(E30&lt;&gt;F30,(IF(G30&lt;1000,TIME(VALUE(LEFT(G30,1)),VALUE(RIGHT(G30,2)),0),TIME(VALUE(LEFT(G30,2)),VALUE(RIGHT(G30,2)),0))-IF(F30&lt;1000,TIME(VALUE(LEFT(F30,1)),VALUE(RIGHT(F30,2)),0),TIME(VALUE(LEFT(F30,2)),VALUE(RIGHT(F30,2)),0)))+(IF(E30&lt;1000,TIME(VALUE(LEFT(E30,1)),VALUE(RIGHT(E30,2)),0),TIME(VALUE(LEFT(E30,2)),VALUE(RIGHT(E30,2)),0))-IF(D30&lt;1000,TIME(VALUE(LEFT(D30,1)),VALUE(RIGHT(D30,2)),0),TIME(VALUE(LEFT(D30,2)),VALUE(RIGHT(D30,2)),0))),IF(G30&lt;1000,TIME(VALUE(LEFT(G30,1)),VALUE(RIGHT(G30,2)),0),TIME(VALUE(LEFT(G30,2)),VALUE(RIGHT(G30,2)),0))-IF(D30&lt;1000,TIME(VALUE(LEFT(D30,1)),VALUE(RIGHT(D30,2)),0),TIME(VALUE(LEFT(D30,2)),VALUE(RIGHT(D30,2)),0))))))</f>
        <v>0</v>
      </c>
      <c r="I30" s="18"/>
      <c r="J30" s="19"/>
    </row>
    <row r="31" spans="2:11" ht="21" customHeight="1">
      <c r="B31" s="9" t="str">
        <f ca="1">IF($C$21&lt;&gt;"",TEXT(WEEKDAY(Table1[Date]),"dddd"),"")</f>
        <v>Wednesday</v>
      </c>
      <c r="C31" s="10">
        <f ca="1">IF($C$21&lt;&gt;"",$C$21-2,"")</f>
        <v>43530</v>
      </c>
      <c r="D31" s="22"/>
      <c r="E31" s="22"/>
      <c r="F31" s="22"/>
      <c r="G31" s="22"/>
      <c r="H31" s="25">
        <f>IF(G31=0,0,IF(Calculations!M7&gt;0,"ERROR",24*IF(G31=0,0,IF(E31&lt;&gt;F31,(IF(G31&lt;1000,TIME(VALUE(LEFT(G31,1)),VALUE(RIGHT(G31,2)),0),TIME(VALUE(LEFT(G31,2)),VALUE(RIGHT(G31,2)),0))-IF(F31&lt;1000,TIME(VALUE(LEFT(F31,1)),VALUE(RIGHT(F31,2)),0),TIME(VALUE(LEFT(F31,2)),VALUE(RIGHT(F31,2)),0)))+(IF(E31&lt;1000,TIME(VALUE(LEFT(E31,1)),VALUE(RIGHT(E31,2)),0),TIME(VALUE(LEFT(E31,2)),VALUE(RIGHT(E31,2)),0))-IF(D31&lt;1000,TIME(VALUE(LEFT(D31,1)),VALUE(RIGHT(D31,2)),0),TIME(VALUE(LEFT(D31,2)),VALUE(RIGHT(D31,2)),0))),IF(G31&lt;1000,TIME(VALUE(LEFT(G31,1)),VALUE(RIGHT(G31,2)),0),TIME(VALUE(LEFT(G31,2)),VALUE(RIGHT(G31,2)),0))-IF(D31&lt;1000,TIME(VALUE(LEFT(D31,1)),VALUE(RIGHT(D31,2)),0),TIME(VALUE(LEFT(D31,2)),VALUE(RIGHT(D31,2)),0))))))</f>
        <v>0</v>
      </c>
      <c r="I31" s="18"/>
      <c r="J31" s="19"/>
    </row>
    <row r="32" spans="2:11" ht="21" customHeight="1">
      <c r="B32" s="9" t="str">
        <f ca="1">IF($C$21&lt;&gt;"",TEXT(WEEKDAY(Table1[Date]),"dddd"),"")</f>
        <v>Thursday</v>
      </c>
      <c r="C32" s="10">
        <f ca="1">IF($C$21&lt;&gt;"",$C$21-1,"")</f>
        <v>43531</v>
      </c>
      <c r="D32" s="22"/>
      <c r="E32" s="22"/>
      <c r="F32" s="22"/>
      <c r="G32" s="22"/>
      <c r="H32" s="25">
        <f>IF(G32=0,0,IF(Calculations!M8&gt;0,"ERROR",24*IF(G32=0,0,IF(E32&lt;&gt;F32,(IF(G32&lt;1000,TIME(VALUE(LEFT(G32,1)),VALUE(RIGHT(G32,2)),0),TIME(VALUE(LEFT(G32,2)),VALUE(RIGHT(G32,2)),0))-IF(F32&lt;1000,TIME(VALUE(LEFT(F32,1)),VALUE(RIGHT(F32,2)),0),TIME(VALUE(LEFT(F32,2)),VALUE(RIGHT(F32,2)),0)))+(IF(E32&lt;1000,TIME(VALUE(LEFT(E32,1)),VALUE(RIGHT(E32,2)),0),TIME(VALUE(LEFT(E32,2)),VALUE(RIGHT(E32,2)),0))-IF(D32&lt;1000,TIME(VALUE(LEFT(D32,1)),VALUE(RIGHT(D32,2)),0),TIME(VALUE(LEFT(D32,2)),VALUE(RIGHT(D32,2)),0))),IF(G32&lt;1000,TIME(VALUE(LEFT(G32,1)),VALUE(RIGHT(G32,2)),0),TIME(VALUE(LEFT(G32,2)),VALUE(RIGHT(G32,2)),0))-IF(D32&lt;1000,TIME(VALUE(LEFT(D32,1)),VALUE(RIGHT(D32,2)),0),TIME(VALUE(LEFT(D32,2)),VALUE(RIGHT(D32,2)),0))))))</f>
        <v>0</v>
      </c>
      <c r="I32" s="18"/>
      <c r="J32" s="19"/>
    </row>
    <row r="33" spans="2:10" ht="21" customHeight="1">
      <c r="B33" s="9" t="str">
        <f ca="1">IF($C$21&lt;&gt;"",TEXT(WEEKDAY(Table1[Date]),"dddd"),"")</f>
        <v>Friday</v>
      </c>
      <c r="C33" s="10">
        <f ca="1">IF($C$21&lt;&gt;"",$C$21,"")</f>
        <v>43532</v>
      </c>
      <c r="D33" s="22"/>
      <c r="E33" s="22"/>
      <c r="F33" s="22"/>
      <c r="G33" s="22"/>
      <c r="H33" s="25">
        <f>IF(G33=0,0,IF(Calculations!M9&gt;0,"ERROR",24*IF(G33=0,0,IF(E33&lt;&gt;F33,(IF(G33&lt;1000,TIME(VALUE(LEFT(G33,1)),VALUE(RIGHT(G33,2)),0),TIME(VALUE(LEFT(G33,2)),VALUE(RIGHT(G33,2)),0))-IF(F33&lt;1000,TIME(VALUE(LEFT(F33,1)),VALUE(RIGHT(F33,2)),0),TIME(VALUE(LEFT(F33,2)),VALUE(RIGHT(F33,2)),0)))+(IF(E33&lt;1000,TIME(VALUE(LEFT(E33,1)),VALUE(RIGHT(E33,2)),0),TIME(VALUE(LEFT(E33,2)),VALUE(RIGHT(E33,2)),0))-IF(D33&lt;1000,TIME(VALUE(LEFT(D33,1)),VALUE(RIGHT(D33,2)),0),TIME(VALUE(LEFT(D33,2)),VALUE(RIGHT(D33,2)),0))),IF(G33&lt;1000,TIME(VALUE(LEFT(G33,1)),VALUE(RIGHT(G33,2)),0),TIME(VALUE(LEFT(G33,2)),VALUE(RIGHT(G33,2)),0))-IF(D33&lt;1000,TIME(VALUE(LEFT(D33,1)),VALUE(RIGHT(D33,2)),0),TIME(VALUE(LEFT(D33,2)),VALUE(RIGHT(D33,2)),0))))))</f>
        <v>0</v>
      </c>
      <c r="I33" s="18"/>
      <c r="J33" s="19"/>
    </row>
    <row r="34" spans="2:10" ht="21" customHeight="1">
      <c r="B34" s="9" t="s">
        <v>3</v>
      </c>
      <c r="H34" s="13">
        <f>SUBTOTAL(109,Table1[Hours Worked])</f>
        <v>0</v>
      </c>
      <c r="I34" s="14">
        <f>SUBTOTAL(109,Table1[Holiday Hours])</f>
        <v>0</v>
      </c>
      <c r="J34" s="13">
        <f>SUBTOTAL(109,Table1[Expenses   (£)])</f>
        <v>0</v>
      </c>
    </row>
    <row r="36" spans="2:10">
      <c r="B36" s="15" t="s">
        <v>18</v>
      </c>
    </row>
    <row r="37" spans="2:10">
      <c r="B37" s="15" t="s">
        <v>19</v>
      </c>
    </row>
    <row r="39" spans="2:10">
      <c r="B39" s="15" t="s">
        <v>21</v>
      </c>
    </row>
    <row r="40" spans="2:10">
      <c r="B40" s="15"/>
    </row>
    <row r="41" spans="2:10">
      <c r="I41" s="29"/>
      <c r="J41" s="29"/>
    </row>
    <row r="42" spans="2:10" ht="20.25" customHeight="1">
      <c r="B42" s="3"/>
      <c r="C42" s="3"/>
      <c r="D42" s="3"/>
      <c r="E42" s="3"/>
      <c r="J42" s="4"/>
    </row>
    <row r="43" spans="2:10">
      <c r="B43" s="2" t="s">
        <v>11</v>
      </c>
      <c r="C43" s="2"/>
      <c r="D43" s="2"/>
      <c r="E43" s="2"/>
      <c r="J43" s="2" t="s">
        <v>1</v>
      </c>
    </row>
    <row r="44" spans="2:10">
      <c r="B44" s="2"/>
      <c r="C44" s="2"/>
      <c r="D44" s="2"/>
      <c r="E44" s="2"/>
      <c r="J44" s="2"/>
    </row>
    <row r="45" spans="2:10">
      <c r="B45" s="17" t="s">
        <v>22</v>
      </c>
      <c r="C45" s="2"/>
      <c r="D45" s="2"/>
      <c r="E45" s="2"/>
      <c r="J45" s="2"/>
    </row>
    <row r="46" spans="2:10">
      <c r="B46" s="17"/>
      <c r="C46" s="2"/>
      <c r="D46" s="2"/>
      <c r="E46" s="2"/>
      <c r="J46" s="2"/>
    </row>
    <row r="47" spans="2:10" ht="37.5" customHeight="1">
      <c r="B47" s="3"/>
      <c r="C47" s="3"/>
      <c r="D47" s="3"/>
      <c r="E47" s="3"/>
      <c r="J47" s="4"/>
    </row>
    <row r="48" spans="2:10">
      <c r="B48" s="5" t="s">
        <v>10</v>
      </c>
      <c r="C48" s="5"/>
      <c r="D48" s="5"/>
      <c r="E48" s="5"/>
      <c r="J48" s="5" t="s">
        <v>1</v>
      </c>
    </row>
  </sheetData>
  <sheetProtection password="879D" sheet="1" objects="1" scenarios="1" selectLockedCells="1"/>
  <mergeCells count="8">
    <mergeCell ref="B18:J18"/>
    <mergeCell ref="B17:J17"/>
    <mergeCell ref="B19:J19"/>
    <mergeCell ref="I41:J41"/>
    <mergeCell ref="B11:J11"/>
    <mergeCell ref="B13:J13"/>
    <mergeCell ref="B14:J14"/>
    <mergeCell ref="B16:J16"/>
  </mergeCells>
  <phoneticPr fontId="0" type="noConversion"/>
  <dataValidations count="2">
    <dataValidation type="whole" allowBlank="1" showInputMessage="1" showErrorMessage="1" errorTitle="Invalid Entry" error="Please enter time in 24 hour format between 0000 and 2359 (0100, 0800, 1300, 2000, etc.)." sqref="D27:G33">
      <formula1>0</formula1>
      <formula2>2359</formula2>
    </dataValidation>
    <dataValidation allowBlank="1" showInputMessage="1" showErrorMessage="1" promptTitle="Week Ending" prompt="MUST BE A FRIDAY" sqref="C21"/>
  </dataValidations>
  <pageMargins left="0.5" right="0.5" top="0.75000000000000011" bottom="0" header="0.5" footer="0"/>
  <pageSetup paperSize="9" scale="32" orientation="portrait" horizontalDpi="4294967292" verticalDpi="4294967292"/>
  <headerFooter alignWithMargins="0"/>
  <drawing r:id="rId1"/>
  <legacyDrawingHF r:id="rId2"/>
  <tableParts count="1">
    <tablePart r:id="rId3"/>
  </tablePart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baseColWidth="10" defaultRowHeight="16" x14ac:dyDescent="0"/>
  <cols>
    <col min="1" max="1" width="6.140625" bestFit="1" customWidth="1"/>
    <col min="2" max="2" width="5.5703125" bestFit="1" customWidth="1"/>
    <col min="3" max="3" width="4.140625" bestFit="1" customWidth="1"/>
    <col min="4" max="4" width="11.7109375" bestFit="1" customWidth="1"/>
    <col min="5" max="5" width="4.140625" bestFit="1" customWidth="1"/>
    <col min="6" max="6" width="10.7109375" bestFit="1" customWidth="1"/>
    <col min="7" max="7" width="4.140625" bestFit="1" customWidth="1"/>
    <col min="8" max="8" width="4.5703125" bestFit="1" customWidth="1"/>
    <col min="9" max="9" width="4.140625" bestFit="1" customWidth="1"/>
    <col min="11" max="12" width="12" bestFit="1" customWidth="1"/>
    <col min="13" max="13" width="8.7109375" bestFit="1" customWidth="1"/>
  </cols>
  <sheetData>
    <row r="1" spans="1:13">
      <c r="A1" s="30"/>
      <c r="B1" s="32" t="s">
        <v>39</v>
      </c>
      <c r="C1" s="32"/>
      <c r="D1" s="32" t="s">
        <v>37</v>
      </c>
      <c r="E1" s="32"/>
      <c r="F1" s="32" t="s">
        <v>38</v>
      </c>
      <c r="G1" s="32"/>
      <c r="H1" s="32" t="s">
        <v>40</v>
      </c>
      <c r="I1" s="32"/>
      <c r="J1" s="30"/>
      <c r="K1" s="30"/>
      <c r="L1" s="30"/>
      <c r="M1" s="30"/>
    </row>
    <row r="2" spans="1:13">
      <c r="A2" s="30"/>
      <c r="B2" s="30" t="s">
        <v>28</v>
      </c>
      <c r="C2" s="30" t="s">
        <v>29</v>
      </c>
      <c r="D2" s="30" t="s">
        <v>28</v>
      </c>
      <c r="E2" s="30" t="s">
        <v>29</v>
      </c>
      <c r="F2" s="30" t="s">
        <v>28</v>
      </c>
      <c r="G2" s="30" t="s">
        <v>29</v>
      </c>
      <c r="H2" s="30" t="s">
        <v>28</v>
      </c>
      <c r="I2" s="30" t="s">
        <v>29</v>
      </c>
      <c r="J2" s="30" t="s">
        <v>41</v>
      </c>
      <c r="K2" s="30" t="s">
        <v>42</v>
      </c>
      <c r="L2" s="30" t="s">
        <v>42</v>
      </c>
      <c r="M2" s="30" t="s">
        <v>43</v>
      </c>
    </row>
    <row r="3" spans="1:13">
      <c r="A3" s="30" t="s">
        <v>30</v>
      </c>
      <c r="B3" s="31">
        <f>IF('Weekly Time Sheet'!D27=0,0,IF('Weekly Time Sheet'!D27&lt;1000,VALUE(LEFT('Weekly Time Sheet'!D27,1)),VALUE(LEFT('Weekly Time Sheet'!D27,2))))</f>
        <v>0</v>
      </c>
      <c r="C3" s="31">
        <f>IF('Weekly Time Sheet'!D27=0,0,VALUE(RIGHT('Weekly Time Sheet'!D27,2)))</f>
        <v>0</v>
      </c>
      <c r="D3" s="31">
        <f>IF('Weekly Time Sheet'!E27=0,0,IF('Weekly Time Sheet'!E27&lt;1000,VALUE(LEFT('Weekly Time Sheet'!E27,1)),VALUE(LEFT('Weekly Time Sheet'!E27,2))))</f>
        <v>0</v>
      </c>
      <c r="E3" s="31">
        <f>IF('Weekly Time Sheet'!E27=0,0,VALUE(RIGHT('Weekly Time Sheet'!E27,2)))</f>
        <v>0</v>
      </c>
      <c r="F3" s="31">
        <f>IF('Weekly Time Sheet'!F27=0,0,IF('Weekly Time Sheet'!F27&lt;1000,VALUE(LEFT('Weekly Time Sheet'!F27,1)),VALUE(LEFT('Weekly Time Sheet'!F27,2))))</f>
        <v>0</v>
      </c>
      <c r="G3" s="31">
        <f>IF('Weekly Time Sheet'!F27=0,0,VALUE(RIGHT('Weekly Time Sheet'!F27,2)))</f>
        <v>0</v>
      </c>
      <c r="H3" s="31">
        <f>IF('Weekly Time Sheet'!G27=0,0,IF('Weekly Time Sheet'!G27&lt;1000,VALUE(LEFT('Weekly Time Sheet'!G27,1)),VALUE(LEFT('Weekly Time Sheet'!G27,2))))</f>
        <v>0</v>
      </c>
      <c r="I3" s="31">
        <f>IF('Weekly Time Sheet'!G27=0,0,VALUE(RIGHT('Weekly Time Sheet'!G27,2)))</f>
        <v>0</v>
      </c>
      <c r="J3" s="30" t="b">
        <f>IF(C3&gt;59,"ERROR",IF(E3&gt;59,"ERROR",IF(G3&gt;59,"ERROR",IF(I3&gt;59,"ERROR"))))</f>
        <v>0</v>
      </c>
      <c r="K3" s="30" t="b">
        <f>IF('Weekly Time Sheet'!F27&lt;&gt;'Weekly Time Sheet'!E27,IF('Weekly Time Sheet'!G27&lt;'Weekly Time Sheet'!F27,"ERROR",IF('Weekly Time Sheet'!F27&lt;'Weekly Time Sheet'!E27,"ERROR",IF('Weekly Time Sheet'!E27&lt;'Weekly Time Sheet'!D27,"ERROR"))))</f>
        <v>0</v>
      </c>
      <c r="L3" s="30" t="b">
        <f>IF('Weekly Time Sheet'!G27&lt;'Weekly Time Sheet'!D27,"ERROR")</f>
        <v>0</v>
      </c>
      <c r="M3" s="30">
        <f>COUNTIF(J3:L3,"ERROR")</f>
        <v>0</v>
      </c>
    </row>
    <row r="4" spans="1:13">
      <c r="A4" s="30" t="s">
        <v>31</v>
      </c>
      <c r="B4" s="31">
        <f>IF('Weekly Time Sheet'!D28=0,0,IF('Weekly Time Sheet'!D28&lt;1000,VALUE(LEFT('Weekly Time Sheet'!D28,1)),VALUE(LEFT('Weekly Time Sheet'!D28,2))))</f>
        <v>0</v>
      </c>
      <c r="C4" s="31">
        <f>IF('Weekly Time Sheet'!D28=0,0,VALUE(RIGHT('Weekly Time Sheet'!D28,2)))</f>
        <v>0</v>
      </c>
      <c r="D4" s="31">
        <f>IF('Weekly Time Sheet'!E28=0,0,IF('Weekly Time Sheet'!E28&lt;1000,VALUE(LEFT('Weekly Time Sheet'!E28,1)),VALUE(LEFT('Weekly Time Sheet'!E28,2))))</f>
        <v>0</v>
      </c>
      <c r="E4" s="31">
        <f>IF('Weekly Time Sheet'!E28=0,0,VALUE(RIGHT('Weekly Time Sheet'!E28,2)))</f>
        <v>0</v>
      </c>
      <c r="F4" s="31">
        <f>IF('Weekly Time Sheet'!F28=0,0,IF('Weekly Time Sheet'!F28&lt;1000,VALUE(LEFT('Weekly Time Sheet'!F28,1)),VALUE(LEFT('Weekly Time Sheet'!F28,2))))</f>
        <v>0</v>
      </c>
      <c r="G4" s="31">
        <f>IF('Weekly Time Sheet'!F28=0,0,VALUE(RIGHT('Weekly Time Sheet'!F28,2)))</f>
        <v>0</v>
      </c>
      <c r="H4" s="31">
        <f>IF('Weekly Time Sheet'!G28=0,0,IF('Weekly Time Sheet'!G28&lt;1000,VALUE(LEFT('Weekly Time Sheet'!G28,1)),VALUE(LEFT('Weekly Time Sheet'!G28,2))))</f>
        <v>0</v>
      </c>
      <c r="I4" s="31">
        <f>IF('Weekly Time Sheet'!G28=0,0,VALUE(RIGHT('Weekly Time Sheet'!G28,2)))</f>
        <v>0</v>
      </c>
      <c r="J4" s="30" t="b">
        <f t="shared" ref="J4:J9" si="0">IF(C4&gt;59,"ERROR",IF(E4&gt;59,"ERROR",IF(G4&gt;59,"ERROR",IF(I4&gt;59,"ERROR"))))</f>
        <v>0</v>
      </c>
      <c r="K4" s="30" t="b">
        <f>IF('Weekly Time Sheet'!F28&lt;&gt;'Weekly Time Sheet'!E28,IF('Weekly Time Sheet'!G28&lt;'Weekly Time Sheet'!F28,"ERROR",IF('Weekly Time Sheet'!F28&lt;'Weekly Time Sheet'!E28,"ERROR",IF('Weekly Time Sheet'!E28&lt;'Weekly Time Sheet'!D28,"ERROR"))))</f>
        <v>0</v>
      </c>
      <c r="L4" s="30" t="b">
        <f>IF('Weekly Time Sheet'!G28&lt;'Weekly Time Sheet'!D28,"ERROR")</f>
        <v>0</v>
      </c>
      <c r="M4" s="30">
        <f t="shared" ref="M4:M9" si="1">COUNTIF(J4:L4,"ERROR")</f>
        <v>0</v>
      </c>
    </row>
    <row r="5" spans="1:13">
      <c r="A5" s="30" t="s">
        <v>32</v>
      </c>
      <c r="B5" s="31">
        <f>IF('Weekly Time Sheet'!D29=0,0,IF('Weekly Time Sheet'!D29&lt;1000,VALUE(LEFT('Weekly Time Sheet'!D29,1)),VALUE(LEFT('Weekly Time Sheet'!D29,2))))</f>
        <v>0</v>
      </c>
      <c r="C5" s="31">
        <f>IF('Weekly Time Sheet'!D29=0,0,VALUE(RIGHT('Weekly Time Sheet'!D29,2)))</f>
        <v>0</v>
      </c>
      <c r="D5" s="31">
        <f>IF('Weekly Time Sheet'!E29=0,0,IF('Weekly Time Sheet'!E29&lt;1000,VALUE(LEFT('Weekly Time Sheet'!E29,1)),VALUE(LEFT('Weekly Time Sheet'!E29,2))))</f>
        <v>0</v>
      </c>
      <c r="E5" s="31">
        <f>IF('Weekly Time Sheet'!E29=0,0,VALUE(RIGHT('Weekly Time Sheet'!E29,2)))</f>
        <v>0</v>
      </c>
      <c r="F5" s="31">
        <f>IF('Weekly Time Sheet'!F29=0,0,IF('Weekly Time Sheet'!F29&lt;1000,VALUE(LEFT('Weekly Time Sheet'!F29,1)),VALUE(LEFT('Weekly Time Sheet'!F29,2))))</f>
        <v>0</v>
      </c>
      <c r="G5" s="31">
        <f>IF('Weekly Time Sheet'!F29=0,0,VALUE(RIGHT('Weekly Time Sheet'!F29,2)))</f>
        <v>0</v>
      </c>
      <c r="H5" s="31">
        <f>IF('Weekly Time Sheet'!G29=0,0,IF('Weekly Time Sheet'!G29&lt;1000,VALUE(LEFT('Weekly Time Sheet'!G29,1)),VALUE(LEFT('Weekly Time Sheet'!G29,2))))</f>
        <v>0</v>
      </c>
      <c r="I5" s="31">
        <f>IF('Weekly Time Sheet'!G29=0,0,VALUE(RIGHT('Weekly Time Sheet'!G29,2)))</f>
        <v>0</v>
      </c>
      <c r="J5" s="30" t="b">
        <f t="shared" si="0"/>
        <v>0</v>
      </c>
      <c r="K5" s="30" t="b">
        <f>IF('Weekly Time Sheet'!F29&lt;&gt;'Weekly Time Sheet'!E29,IF('Weekly Time Sheet'!G29&lt;'Weekly Time Sheet'!F29,"ERROR",IF('Weekly Time Sheet'!F29&lt;'Weekly Time Sheet'!E29,"ERROR",IF('Weekly Time Sheet'!E29&lt;'Weekly Time Sheet'!D29,"ERROR"))))</f>
        <v>0</v>
      </c>
      <c r="L5" s="30" t="b">
        <f>IF('Weekly Time Sheet'!G29&lt;'Weekly Time Sheet'!D29,"ERROR")</f>
        <v>0</v>
      </c>
      <c r="M5" s="30">
        <f t="shared" si="1"/>
        <v>0</v>
      </c>
    </row>
    <row r="6" spans="1:13">
      <c r="A6" s="30" t="s">
        <v>33</v>
      </c>
      <c r="B6" s="31">
        <f>IF('Weekly Time Sheet'!D30=0,0,IF('Weekly Time Sheet'!D30&lt;1000,VALUE(LEFT('Weekly Time Sheet'!D30,1)),VALUE(LEFT('Weekly Time Sheet'!D30,2))))</f>
        <v>0</v>
      </c>
      <c r="C6" s="31">
        <f>IF('Weekly Time Sheet'!D30=0,0,VALUE(RIGHT('Weekly Time Sheet'!D30,2)))</f>
        <v>0</v>
      </c>
      <c r="D6" s="31">
        <f>IF('Weekly Time Sheet'!E30=0,0,IF('Weekly Time Sheet'!E30&lt;1000,VALUE(LEFT('Weekly Time Sheet'!E30,1)),VALUE(LEFT('Weekly Time Sheet'!E30,2))))</f>
        <v>0</v>
      </c>
      <c r="E6" s="31">
        <f>IF('Weekly Time Sheet'!E30=0,0,VALUE(RIGHT('Weekly Time Sheet'!E30,2)))</f>
        <v>0</v>
      </c>
      <c r="F6" s="31">
        <f>IF('Weekly Time Sheet'!F30=0,0,IF('Weekly Time Sheet'!F30&lt;1000,VALUE(LEFT('Weekly Time Sheet'!F30,1)),VALUE(LEFT('Weekly Time Sheet'!F30,2))))</f>
        <v>0</v>
      </c>
      <c r="G6" s="31">
        <f>IF('Weekly Time Sheet'!F30=0,0,VALUE(RIGHT('Weekly Time Sheet'!F30,2)))</f>
        <v>0</v>
      </c>
      <c r="H6" s="31">
        <f>IF('Weekly Time Sheet'!G30=0,0,IF('Weekly Time Sheet'!G30&lt;1000,VALUE(LEFT('Weekly Time Sheet'!G30,1)),VALUE(LEFT('Weekly Time Sheet'!G30,2))))</f>
        <v>0</v>
      </c>
      <c r="I6" s="31">
        <f>IF('Weekly Time Sheet'!G30=0,0,VALUE(RIGHT('Weekly Time Sheet'!G30,2)))</f>
        <v>0</v>
      </c>
      <c r="J6" s="30" t="b">
        <f t="shared" si="0"/>
        <v>0</v>
      </c>
      <c r="K6" s="30" t="b">
        <f>IF('Weekly Time Sheet'!F30&lt;&gt;'Weekly Time Sheet'!E30,IF('Weekly Time Sheet'!G30&lt;'Weekly Time Sheet'!F30,"ERROR",IF('Weekly Time Sheet'!F30&lt;'Weekly Time Sheet'!E30,"ERROR",IF('Weekly Time Sheet'!E30&lt;'Weekly Time Sheet'!D30,"ERROR"))))</f>
        <v>0</v>
      </c>
      <c r="L6" s="30" t="b">
        <f>IF('Weekly Time Sheet'!G30&lt;'Weekly Time Sheet'!D30,"ERROR")</f>
        <v>0</v>
      </c>
      <c r="M6" s="30">
        <f t="shared" si="1"/>
        <v>0</v>
      </c>
    </row>
    <row r="7" spans="1:13">
      <c r="A7" s="30" t="s">
        <v>34</v>
      </c>
      <c r="B7" s="31">
        <f>IF('Weekly Time Sheet'!D31=0,0,IF('Weekly Time Sheet'!D31&lt;1000,VALUE(LEFT('Weekly Time Sheet'!D31,1)),VALUE(LEFT('Weekly Time Sheet'!D31,2))))</f>
        <v>0</v>
      </c>
      <c r="C7" s="31">
        <f>IF('Weekly Time Sheet'!D31=0,0,VALUE(RIGHT('Weekly Time Sheet'!D31,2)))</f>
        <v>0</v>
      </c>
      <c r="D7" s="31">
        <f>IF('Weekly Time Sheet'!E31=0,0,IF('Weekly Time Sheet'!E31&lt;1000,VALUE(LEFT('Weekly Time Sheet'!E31,1)),VALUE(LEFT('Weekly Time Sheet'!E31,2))))</f>
        <v>0</v>
      </c>
      <c r="E7" s="31">
        <f>IF('Weekly Time Sheet'!E31=0,0,VALUE(RIGHT('Weekly Time Sheet'!E31,2)))</f>
        <v>0</v>
      </c>
      <c r="F7" s="31">
        <f>IF('Weekly Time Sheet'!F31=0,0,IF('Weekly Time Sheet'!F31&lt;1000,VALUE(LEFT('Weekly Time Sheet'!F31,1)),VALUE(LEFT('Weekly Time Sheet'!F31,2))))</f>
        <v>0</v>
      </c>
      <c r="G7" s="31">
        <f>IF('Weekly Time Sheet'!F31=0,0,VALUE(RIGHT('Weekly Time Sheet'!F31,2)))</f>
        <v>0</v>
      </c>
      <c r="H7" s="31">
        <f>IF('Weekly Time Sheet'!G31=0,0,IF('Weekly Time Sheet'!G31&lt;1000,VALUE(LEFT('Weekly Time Sheet'!G31,1)),VALUE(LEFT('Weekly Time Sheet'!G31,2))))</f>
        <v>0</v>
      </c>
      <c r="I7" s="31">
        <f>IF('Weekly Time Sheet'!G31=0,0,VALUE(RIGHT('Weekly Time Sheet'!G31,2)))</f>
        <v>0</v>
      </c>
      <c r="J7" s="30" t="b">
        <f t="shared" si="0"/>
        <v>0</v>
      </c>
      <c r="K7" s="30" t="b">
        <f>IF('Weekly Time Sheet'!F31&lt;&gt;'Weekly Time Sheet'!E31,IF('Weekly Time Sheet'!G31&lt;'Weekly Time Sheet'!F31,"ERROR",IF('Weekly Time Sheet'!F31&lt;'Weekly Time Sheet'!E31,"ERROR",IF('Weekly Time Sheet'!E31&lt;'Weekly Time Sheet'!D31,"ERROR"))))</f>
        <v>0</v>
      </c>
      <c r="L7" s="30" t="b">
        <f>IF('Weekly Time Sheet'!G31&lt;'Weekly Time Sheet'!D31,"ERROR")</f>
        <v>0</v>
      </c>
      <c r="M7" s="30">
        <f t="shared" si="1"/>
        <v>0</v>
      </c>
    </row>
    <row r="8" spans="1:13">
      <c r="A8" s="30" t="s">
        <v>35</v>
      </c>
      <c r="B8" s="31">
        <f>IF('Weekly Time Sheet'!D32=0,0,IF('Weekly Time Sheet'!D32&lt;1000,VALUE(LEFT('Weekly Time Sheet'!D32,1)),VALUE(LEFT('Weekly Time Sheet'!D32,2))))</f>
        <v>0</v>
      </c>
      <c r="C8" s="31">
        <f>IF('Weekly Time Sheet'!D32=0,0,VALUE(RIGHT('Weekly Time Sheet'!D32,2)))</f>
        <v>0</v>
      </c>
      <c r="D8" s="31">
        <f>IF('Weekly Time Sheet'!E32=0,0,IF('Weekly Time Sheet'!E32&lt;1000,VALUE(LEFT('Weekly Time Sheet'!E32,1)),VALUE(LEFT('Weekly Time Sheet'!E32,2))))</f>
        <v>0</v>
      </c>
      <c r="E8" s="31">
        <f>IF('Weekly Time Sheet'!E32=0,0,VALUE(RIGHT('Weekly Time Sheet'!E32,2)))</f>
        <v>0</v>
      </c>
      <c r="F8" s="31">
        <f>IF('Weekly Time Sheet'!F32=0,0,IF('Weekly Time Sheet'!F32&lt;1000,VALUE(LEFT('Weekly Time Sheet'!F32,1)),VALUE(LEFT('Weekly Time Sheet'!F32,2))))</f>
        <v>0</v>
      </c>
      <c r="G8" s="31">
        <f>IF('Weekly Time Sheet'!F32=0,0,VALUE(RIGHT('Weekly Time Sheet'!F32,2)))</f>
        <v>0</v>
      </c>
      <c r="H8" s="31">
        <f>IF('Weekly Time Sheet'!G32=0,0,IF('Weekly Time Sheet'!G32&lt;1000,VALUE(LEFT('Weekly Time Sheet'!G32,1)),VALUE(LEFT('Weekly Time Sheet'!G32,2))))</f>
        <v>0</v>
      </c>
      <c r="I8" s="31">
        <f>IF('Weekly Time Sheet'!G32=0,0,VALUE(RIGHT('Weekly Time Sheet'!G32,2)))</f>
        <v>0</v>
      </c>
      <c r="J8" s="30" t="b">
        <f t="shared" si="0"/>
        <v>0</v>
      </c>
      <c r="K8" s="30" t="b">
        <f>IF('Weekly Time Sheet'!F32&lt;&gt;'Weekly Time Sheet'!E32,IF('Weekly Time Sheet'!G32&lt;'Weekly Time Sheet'!F32,"ERROR",IF('Weekly Time Sheet'!F32&lt;'Weekly Time Sheet'!E32,"ERROR",IF('Weekly Time Sheet'!E32&lt;'Weekly Time Sheet'!D32,"ERROR"))))</f>
        <v>0</v>
      </c>
      <c r="L8" s="30" t="b">
        <f>IF('Weekly Time Sheet'!G32&lt;'Weekly Time Sheet'!D32,"ERROR")</f>
        <v>0</v>
      </c>
      <c r="M8" s="30">
        <f t="shared" si="1"/>
        <v>0</v>
      </c>
    </row>
    <row r="9" spans="1:13">
      <c r="A9" s="30" t="s">
        <v>36</v>
      </c>
      <c r="B9" s="31">
        <f>IF('Weekly Time Sheet'!D33=0,0,IF('Weekly Time Sheet'!D33&lt;1000,VALUE(LEFT('Weekly Time Sheet'!D33,1)),VALUE(LEFT('Weekly Time Sheet'!D33,2))))</f>
        <v>0</v>
      </c>
      <c r="C9" s="31">
        <f>IF('Weekly Time Sheet'!D33=0,0,VALUE(RIGHT('Weekly Time Sheet'!D33,2)))</f>
        <v>0</v>
      </c>
      <c r="D9" s="31">
        <f>IF('Weekly Time Sheet'!E33=0,0,IF('Weekly Time Sheet'!E33&lt;1000,VALUE(LEFT('Weekly Time Sheet'!E33,1)),VALUE(LEFT('Weekly Time Sheet'!E33,2))))</f>
        <v>0</v>
      </c>
      <c r="E9" s="31">
        <f>IF('Weekly Time Sheet'!E33=0,0,VALUE(RIGHT('Weekly Time Sheet'!E33,2)))</f>
        <v>0</v>
      </c>
      <c r="F9" s="31">
        <f>IF('Weekly Time Sheet'!F33=0,0,IF('Weekly Time Sheet'!F33&lt;1000,VALUE(LEFT('Weekly Time Sheet'!F33,1)),VALUE(LEFT('Weekly Time Sheet'!F33,2))))</f>
        <v>0</v>
      </c>
      <c r="G9" s="31">
        <f>IF('Weekly Time Sheet'!F33=0,0,VALUE(RIGHT('Weekly Time Sheet'!F33,2)))</f>
        <v>0</v>
      </c>
      <c r="H9" s="31">
        <f>IF('Weekly Time Sheet'!G33=0,0,IF('Weekly Time Sheet'!G33&lt;1000,VALUE(LEFT('Weekly Time Sheet'!G33,1)),VALUE(LEFT('Weekly Time Sheet'!G33,2))))</f>
        <v>0</v>
      </c>
      <c r="I9" s="31">
        <f>IF('Weekly Time Sheet'!G33=0,0,VALUE(RIGHT('Weekly Time Sheet'!G33,2)))</f>
        <v>0</v>
      </c>
      <c r="J9" s="30" t="b">
        <f t="shared" si="0"/>
        <v>0</v>
      </c>
      <c r="K9" s="30" t="b">
        <f>IF('Weekly Time Sheet'!F33&lt;&gt;'Weekly Time Sheet'!E33,IF('Weekly Time Sheet'!G33&lt;'Weekly Time Sheet'!F33,"ERROR",IF('Weekly Time Sheet'!F33&lt;'Weekly Time Sheet'!E33,"ERROR",IF('Weekly Time Sheet'!E33&lt;'Weekly Time Sheet'!D33,"ERROR"))))</f>
        <v>0</v>
      </c>
      <c r="L9" s="30" t="b">
        <f>IF('Weekly Time Sheet'!G33&lt;'Weekly Time Sheet'!D33,"ERROR")</f>
        <v>0</v>
      </c>
      <c r="M9" s="30">
        <f t="shared" si="1"/>
        <v>0</v>
      </c>
    </row>
  </sheetData>
  <sheetProtection password="879D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Time Sheet</vt:lpstr>
      <vt:lpstr>Calculations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Dave Becker</cp:lastModifiedBy>
  <cp:lastPrinted>2019-03-07T11:17:57Z</cp:lastPrinted>
  <dcterms:created xsi:type="dcterms:W3CDTF">2000-08-25T01:59:39Z</dcterms:created>
  <dcterms:modified xsi:type="dcterms:W3CDTF">2019-03-08T12:12:19Z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TC062071411033</vt:lpwstr>
  </property>
</Properties>
</file>